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<sst xmlns="http://schemas.openxmlformats.org/spreadsheetml/2006/main" count="74" uniqueCount="67">
  <si>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Префы Сбербанка, 19-20.09.12</t>
  </si>
  <si>
    <t>Кол-во</t>
  </si>
  <si>
    <t>Акции</t>
  </si>
  <si>
    <t>Вход</t>
  </si>
  <si>
    <t>Выход</t>
  </si>
  <si>
    <t xml:space="preserve">Прибыль </t>
  </si>
  <si>
    <t>Префы Сбербанка, 20-24.09.12</t>
  </si>
  <si>
    <t>Северсталь, 20.09.12</t>
  </si>
  <si>
    <t>Лукойл, 20-21.09.12</t>
  </si>
  <si>
    <t>Роснефть, 21.09.12</t>
  </si>
  <si>
    <t>Итого:</t>
  </si>
  <si>
    <t>НЛМК, 24-26.09</t>
  </si>
  <si>
    <t>Сбербанк, 24-26.09</t>
  </si>
  <si>
    <t>Северсталь, 27-28.09.12</t>
  </si>
  <si>
    <t>НЛМК, 27-28.09</t>
  </si>
  <si>
    <t>Русгидро, шорт, 02.10.12</t>
  </si>
  <si>
    <t>ВТБ, 01-03.10.12</t>
  </si>
  <si>
    <t>МТС, 27.09-02.10.12</t>
  </si>
  <si>
    <t>Сургутнефтегаз, 27.09-02.10.12</t>
  </si>
  <si>
    <t>500 шт</t>
  </si>
  <si>
    <t>Стоп 0.5358</t>
  </si>
  <si>
    <t>Стоп 157.3, покупки 157.8 и 159</t>
  </si>
  <si>
    <t>1000 шт</t>
  </si>
  <si>
    <t>МТС, 03.10.12</t>
  </si>
  <si>
    <t>Комиссия</t>
  </si>
  <si>
    <t>Итог</t>
  </si>
  <si>
    <t>Дни</t>
  </si>
  <si>
    <t>покупки 200 шт по 225.82 и 100 шт по 226.23.</t>
  </si>
  <si>
    <t>Плечи</t>
  </si>
  <si>
    <t>Газпром, 03.10-</t>
  </si>
  <si>
    <t>200 шт</t>
  </si>
  <si>
    <t>Газпром, 02-04.10.12</t>
  </si>
  <si>
    <t>МТС, 03.10-04.10.12</t>
  </si>
  <si>
    <t>100 шт</t>
  </si>
  <si>
    <t>Северсталь, 04-05.10</t>
  </si>
  <si>
    <t>Сбербанк, 02-05.10.12</t>
  </si>
  <si>
    <t>Роснефть, 05.10.12</t>
  </si>
  <si>
    <t>Стоп 211.1, стоп-цена 210.9</t>
  </si>
  <si>
    <t>Стоп 92.55, стоп-цена 92.85</t>
  </si>
  <si>
    <t>Русгидро, 10.10.12</t>
  </si>
  <si>
    <t>50000 шт</t>
  </si>
  <si>
    <t>Лукойл, шорт 10.10.12</t>
  </si>
  <si>
    <t>Уралкалий, 15.10.12</t>
  </si>
  <si>
    <t>Аэрофлот, 16.10.12</t>
  </si>
  <si>
    <t>200 шт, стоп 241.9-241.7</t>
  </si>
  <si>
    <t>500 шт без стопа. 500 шт куплены ещё в мае, итого 1000</t>
  </si>
  <si>
    <t>Газпром, 12-18.10.12</t>
  </si>
  <si>
    <t>Префы Сбербанка, шорт, 18-19.10.12</t>
  </si>
  <si>
    <t>Уралкалий, 16-19.10.12</t>
  </si>
  <si>
    <t>Лукойл, шорт, 19.10.12</t>
  </si>
  <si>
    <t>50 шт</t>
  </si>
  <si>
    <t>Название эмитента</t>
  </si>
  <si>
    <t>Лонг/Шорт</t>
  </si>
  <si>
    <t>Лукойл, 24.10</t>
  </si>
  <si>
    <t>Русгидро, 24.10, шорт</t>
  </si>
  <si>
    <t>Прибыль</t>
  </si>
  <si>
    <t>Русгидро, шорт, 24.10.12</t>
  </si>
  <si>
    <t>30000 шт</t>
  </si>
  <si>
    <t>Роснефть, 23.10.12</t>
  </si>
  <si>
    <t>Роснефть, 24.10.12</t>
  </si>
  <si>
    <t>Роснефть, 24-25.10, шорт</t>
  </si>
  <si>
    <t>Роснефть, 24.10, шорт</t>
  </si>
  <si>
    <t>Цена входа</t>
  </si>
  <si>
    <t>Цена выхода</t>
  </si>
  <si>
    <t>300 шт, партии по 231.98, 235, 233.5. Средняя 233.5</t>
  </si>
  <si>
    <t>Роснефть, 25.10.12</t>
  </si>
  <si>
    <t>Новая попытка купить Роснефть, после стопа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</si>
</sst>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3">
      <selection activeCell="C25" sqref="C25"/>
    </sheetView>
  </sheetViews>
  <sheetFormatPr defaultColWidth="9.00390625" defaultRowHeight="12.75"/>
  <cols>
    <col min="1" max="1" width="36.125" style="0" customWidth="1"/>
    <col min="7" max="7" width="51.25390625" style="0" customWidth="1"/>
    <col min="8" max="8" width="10.375" style="0" customWidth="1"/>
    <col min="9" max="9" width="11.125" style="0" customWidth="1"/>
  </cols>
  <sheetData>
    <row r="1" spans="1:11" ht="13.5" customHeight="1">
      <c r="A1" t="s">
        <v>2</v>
      </c>
      <c r="B1" t="s">
        <v>1</v>
      </c>
      <c r="C1" t="s">
        <v>3</v>
      </c>
      <c r="D1" t="s">
        <v>4</v>
      </c>
      <c r="E1" t="s">
        <v>5</v>
      </c>
      <c r="H1" t="s">
        <v>24</v>
      </c>
      <c r="I1" t="s">
        <v>25</v>
      </c>
      <c r="J1" t="s">
        <v>26</v>
      </c>
      <c r="K1" t="s">
        <v>28</v>
      </c>
    </row>
    <row r="3" spans="1:11" ht="12.75">
      <c r="A3" t="s">
        <v>0</v>
      </c>
      <c r="B3">
        <v>1000</v>
      </c>
      <c r="C3">
        <v>70.675</v>
      </c>
      <c r="D3">
        <v>69.58</v>
      </c>
      <c r="E3" s="1">
        <f>(D3-C3)*B3</f>
        <v>-1094.9999999999989</v>
      </c>
      <c r="H3">
        <f>B3*(C3+D3)*0.00032</f>
        <v>44.881600000000006</v>
      </c>
      <c r="I3" s="1">
        <f>E3-H3-K3</f>
        <v>-1161.9554356164372</v>
      </c>
      <c r="J3">
        <v>1</v>
      </c>
      <c r="K3">
        <f>B3*C3*0.114/365*J3</f>
        <v>22.07383561643836</v>
      </c>
    </row>
    <row r="4" spans="1:11" ht="12.75">
      <c r="A4" t="s">
        <v>6</v>
      </c>
      <c r="B4">
        <v>1000</v>
      </c>
      <c r="C4">
        <v>69.82</v>
      </c>
      <c r="D4">
        <v>69.88</v>
      </c>
      <c r="E4" s="1">
        <f aca="true" t="shared" si="0" ref="E4:E36">(D4-C4)*B4</f>
        <v>60.000000000002274</v>
      </c>
      <c r="H4">
        <f aca="true" t="shared" si="1" ref="H4:H36">B4*(C4+D4)*0.00032</f>
        <v>44.704</v>
      </c>
      <c r="I4" s="1">
        <f aca="true" t="shared" si="2" ref="I4:I36">E4-H4-K4</f>
        <v>-71.93117808218952</v>
      </c>
      <c r="J4">
        <v>4</v>
      </c>
      <c r="K4">
        <f aca="true" t="shared" si="3" ref="K4:K36">B4*C4*0.114/365*J4</f>
        <v>87.22717808219178</v>
      </c>
    </row>
    <row r="5" spans="1:11" ht="12.75">
      <c r="A5" t="s">
        <v>7</v>
      </c>
      <c r="B5">
        <v>100</v>
      </c>
      <c r="C5">
        <v>402</v>
      </c>
      <c r="D5">
        <v>404.8</v>
      </c>
      <c r="E5" s="1">
        <f t="shared" si="0"/>
        <v>280.00000000000114</v>
      </c>
      <c r="H5">
        <f t="shared" si="1"/>
        <v>25.817600000000002</v>
      </c>
      <c r="I5" s="1">
        <f t="shared" si="2"/>
        <v>254.18240000000114</v>
      </c>
      <c r="K5">
        <f t="shared" si="3"/>
        <v>0</v>
      </c>
    </row>
    <row r="6" spans="1:11" ht="12.75">
      <c r="A6" t="s">
        <v>8</v>
      </c>
      <c r="B6">
        <v>40</v>
      </c>
      <c r="C6">
        <v>1964</v>
      </c>
      <c r="D6">
        <v>1955</v>
      </c>
      <c r="E6" s="1">
        <f t="shared" si="0"/>
        <v>-360</v>
      </c>
      <c r="H6">
        <f t="shared" si="1"/>
        <v>50.1632</v>
      </c>
      <c r="I6" s="1">
        <f t="shared" si="2"/>
        <v>-434.6997479452055</v>
      </c>
      <c r="J6">
        <v>1</v>
      </c>
      <c r="K6">
        <f t="shared" si="3"/>
        <v>24.53654794520548</v>
      </c>
    </row>
    <row r="7" spans="1:11" ht="12.75">
      <c r="A7" t="s">
        <v>9</v>
      </c>
      <c r="B7">
        <v>200</v>
      </c>
      <c r="C7">
        <v>214.05</v>
      </c>
      <c r="D7">
        <v>211.3</v>
      </c>
      <c r="E7" s="1">
        <f t="shared" si="0"/>
        <v>-550</v>
      </c>
      <c r="H7">
        <f t="shared" si="1"/>
        <v>27.222400000000004</v>
      </c>
      <c r="I7" s="1">
        <f t="shared" si="2"/>
        <v>-577.2224</v>
      </c>
      <c r="K7">
        <f t="shared" si="3"/>
        <v>0</v>
      </c>
    </row>
    <row r="8" spans="1:11" ht="12.75">
      <c r="A8" t="s">
        <v>11</v>
      </c>
      <c r="B8">
        <v>400</v>
      </c>
      <c r="C8">
        <v>65.41</v>
      </c>
      <c r="D8">
        <v>63.47</v>
      </c>
      <c r="E8" s="1">
        <f t="shared" si="0"/>
        <v>-775.9999999999991</v>
      </c>
      <c r="H8">
        <f t="shared" si="1"/>
        <v>16.496640000000003</v>
      </c>
      <c r="I8" s="1">
        <f t="shared" si="2"/>
        <v>-808.8401797260265</v>
      </c>
      <c r="J8">
        <v>2</v>
      </c>
      <c r="K8">
        <f t="shared" si="3"/>
        <v>16.343539726027398</v>
      </c>
    </row>
    <row r="9" spans="1:11" ht="12.75">
      <c r="A9" t="s">
        <v>12</v>
      </c>
      <c r="B9">
        <v>260</v>
      </c>
      <c r="C9">
        <v>93.82</v>
      </c>
      <c r="D9">
        <v>92.43</v>
      </c>
      <c r="E9" s="1">
        <f t="shared" si="0"/>
        <v>-361.39999999999645</v>
      </c>
      <c r="H9">
        <f t="shared" si="1"/>
        <v>15.496</v>
      </c>
      <c r="I9" s="1">
        <f t="shared" si="2"/>
        <v>-392.13339616438</v>
      </c>
      <c r="J9">
        <v>2</v>
      </c>
      <c r="K9">
        <f t="shared" si="3"/>
        <v>15.237396164383561</v>
      </c>
    </row>
    <row r="10" spans="1:11" ht="12.75">
      <c r="A10" t="s">
        <v>13</v>
      </c>
      <c r="B10">
        <v>100</v>
      </c>
      <c r="C10">
        <v>391.7</v>
      </c>
      <c r="D10">
        <v>392.6</v>
      </c>
      <c r="E10" s="1">
        <f t="shared" si="0"/>
        <v>90.00000000000341</v>
      </c>
      <c r="H10">
        <f t="shared" si="1"/>
        <v>25.097600000000003</v>
      </c>
      <c r="I10" s="1">
        <f t="shared" si="2"/>
        <v>52.668482191784236</v>
      </c>
      <c r="J10">
        <v>1</v>
      </c>
      <c r="K10">
        <f t="shared" si="3"/>
        <v>12.233917808219179</v>
      </c>
    </row>
    <row r="11" spans="1:11" ht="12.75">
      <c r="A11" t="s">
        <v>14</v>
      </c>
      <c r="B11">
        <v>200</v>
      </c>
      <c r="C11">
        <v>62.38</v>
      </c>
      <c r="D11">
        <v>61.5</v>
      </c>
      <c r="E11" s="1">
        <f t="shared" si="0"/>
        <v>-176.0000000000005</v>
      </c>
      <c r="H11">
        <f t="shared" si="1"/>
        <v>7.92832</v>
      </c>
      <c r="I11" s="1">
        <f t="shared" si="2"/>
        <v>-187.82493369863067</v>
      </c>
      <c r="J11">
        <v>1</v>
      </c>
      <c r="K11">
        <f t="shared" si="3"/>
        <v>3.896613698630137</v>
      </c>
    </row>
    <row r="12" spans="1:11" ht="12.75">
      <c r="A12" t="s">
        <v>17</v>
      </c>
      <c r="B12">
        <v>200</v>
      </c>
      <c r="C12">
        <v>227.8</v>
      </c>
      <c r="D12">
        <v>229.3</v>
      </c>
      <c r="E12" s="1">
        <f t="shared" si="0"/>
        <v>300</v>
      </c>
      <c r="H12">
        <f t="shared" si="1"/>
        <v>29.254400000000004</v>
      </c>
      <c r="I12" s="1">
        <f t="shared" si="2"/>
        <v>199.59710684931503</v>
      </c>
      <c r="J12">
        <v>5</v>
      </c>
      <c r="K12">
        <f t="shared" si="3"/>
        <v>71.14849315068494</v>
      </c>
    </row>
    <row r="13" spans="1:11" ht="12.75">
      <c r="A13" t="s">
        <v>18</v>
      </c>
      <c r="B13">
        <v>1000</v>
      </c>
      <c r="C13">
        <v>27.933</v>
      </c>
      <c r="D13">
        <v>28.853</v>
      </c>
      <c r="E13" s="1">
        <f t="shared" si="0"/>
        <v>920.0000000000017</v>
      </c>
      <c r="H13">
        <f t="shared" si="1"/>
        <v>18.17152</v>
      </c>
      <c r="I13" s="1">
        <f t="shared" si="2"/>
        <v>858.2070827397278</v>
      </c>
      <c r="J13">
        <v>5</v>
      </c>
      <c r="K13">
        <f t="shared" si="3"/>
        <v>43.62139726027397</v>
      </c>
    </row>
    <row r="14" spans="1:11" ht="12.75">
      <c r="A14" t="s">
        <v>15</v>
      </c>
      <c r="B14">
        <v>50000</v>
      </c>
      <c r="C14">
        <v>0.876</v>
      </c>
      <c r="D14">
        <v>0.8679</v>
      </c>
      <c r="E14" s="1">
        <f t="shared" si="0"/>
        <v>-404.99999999999983</v>
      </c>
      <c r="H14">
        <f t="shared" si="1"/>
        <v>27.902400000000004</v>
      </c>
      <c r="I14" s="1">
        <f t="shared" si="2"/>
        <v>-432.90239999999983</v>
      </c>
      <c r="K14">
        <f t="shared" si="3"/>
        <v>0</v>
      </c>
    </row>
    <row r="15" spans="1:11" ht="12.75">
      <c r="A15" t="s">
        <v>16</v>
      </c>
      <c r="B15">
        <v>500000</v>
      </c>
      <c r="C15">
        <v>0.0532</v>
      </c>
      <c r="D15">
        <v>0.05482</v>
      </c>
      <c r="E15" s="1">
        <f t="shared" si="0"/>
        <v>810.0000000000017</v>
      </c>
      <c r="G15" t="s">
        <v>20</v>
      </c>
      <c r="H15">
        <f t="shared" si="1"/>
        <v>17.2832</v>
      </c>
      <c r="I15" s="1">
        <f t="shared" si="2"/>
        <v>776.1009095890429</v>
      </c>
      <c r="J15">
        <v>2</v>
      </c>
      <c r="K15">
        <f t="shared" si="3"/>
        <v>16.615890410958905</v>
      </c>
    </row>
    <row r="16" spans="1:11" ht="12.75">
      <c r="A16" t="s">
        <v>35</v>
      </c>
      <c r="B16">
        <v>500</v>
      </c>
      <c r="C16">
        <v>91.84</v>
      </c>
      <c r="D16">
        <v>93.35</v>
      </c>
      <c r="E16" s="1">
        <f t="shared" si="0"/>
        <v>754.9999999999955</v>
      </c>
      <c r="F16" t="s">
        <v>19</v>
      </c>
      <c r="G16" t="s">
        <v>38</v>
      </c>
      <c r="H16">
        <f t="shared" si="1"/>
        <v>29.6304</v>
      </c>
      <c r="I16" s="1">
        <f t="shared" si="2"/>
        <v>682.3431890410914</v>
      </c>
      <c r="J16">
        <v>3</v>
      </c>
      <c r="K16">
        <f t="shared" si="3"/>
        <v>43.02641095890411</v>
      </c>
    </row>
    <row r="17" spans="1:11" ht="12.75">
      <c r="A17" t="s">
        <v>31</v>
      </c>
      <c r="B17">
        <v>500</v>
      </c>
      <c r="C17">
        <v>159</v>
      </c>
      <c r="D17">
        <v>157.33</v>
      </c>
      <c r="E17" s="1">
        <f t="shared" si="0"/>
        <v>-834.9999999999937</v>
      </c>
      <c r="F17" t="s">
        <v>22</v>
      </c>
      <c r="G17" t="s">
        <v>21</v>
      </c>
      <c r="H17">
        <f t="shared" si="1"/>
        <v>50.612800000000014</v>
      </c>
      <c r="I17" s="1">
        <f t="shared" si="2"/>
        <v>-935.2730739725964</v>
      </c>
      <c r="J17">
        <v>2</v>
      </c>
      <c r="K17">
        <f t="shared" si="3"/>
        <v>49.66027397260274</v>
      </c>
    </row>
    <row r="18" spans="1:9" ht="12.75">
      <c r="A18" t="s">
        <v>29</v>
      </c>
      <c r="B18">
        <v>500</v>
      </c>
      <c r="C18">
        <v>157.8</v>
      </c>
      <c r="D18">
        <v>159</v>
      </c>
      <c r="E18" s="1">
        <f t="shared" si="0"/>
        <v>599.9999999999943</v>
      </c>
      <c r="H18">
        <f t="shared" si="1"/>
        <v>50.688</v>
      </c>
      <c r="I18" s="1">
        <f>E18-H18-K18</f>
        <v>549.3119999999943</v>
      </c>
    </row>
    <row r="19" spans="1:11" ht="12.75">
      <c r="A19" t="s">
        <v>23</v>
      </c>
      <c r="B19">
        <v>300</v>
      </c>
      <c r="C19">
        <v>225.96</v>
      </c>
      <c r="D19">
        <v>227.3</v>
      </c>
      <c r="E19" s="1">
        <f t="shared" si="0"/>
        <v>402.000000000001</v>
      </c>
      <c r="G19" t="s">
        <v>27</v>
      </c>
      <c r="H19">
        <f t="shared" si="1"/>
        <v>43.51296000000001</v>
      </c>
      <c r="I19" s="1">
        <f t="shared" si="2"/>
        <v>358.487040000001</v>
      </c>
      <c r="K19">
        <f t="shared" si="3"/>
        <v>0</v>
      </c>
    </row>
    <row r="20" spans="1:11" ht="12.75">
      <c r="A20" t="s">
        <v>32</v>
      </c>
      <c r="B20">
        <v>200</v>
      </c>
      <c r="C20">
        <v>226.15</v>
      </c>
      <c r="D20">
        <v>226.4</v>
      </c>
      <c r="E20" s="1">
        <f t="shared" si="0"/>
        <v>50</v>
      </c>
      <c r="F20" t="s">
        <v>30</v>
      </c>
      <c r="H20">
        <f t="shared" si="1"/>
        <v>28.963200000000004</v>
      </c>
      <c r="I20" s="1">
        <f t="shared" si="2"/>
        <v>6.910169863013694</v>
      </c>
      <c r="J20">
        <v>1</v>
      </c>
      <c r="K20">
        <f t="shared" si="3"/>
        <v>14.126630136986302</v>
      </c>
    </row>
    <row r="21" spans="1:11" ht="12.75">
      <c r="A21" t="s">
        <v>34</v>
      </c>
      <c r="B21">
        <v>100</v>
      </c>
      <c r="C21">
        <v>388.5</v>
      </c>
      <c r="D21">
        <v>391.3</v>
      </c>
      <c r="E21" s="1">
        <f t="shared" si="0"/>
        <v>280.00000000000114</v>
      </c>
      <c r="F21" t="s">
        <v>33</v>
      </c>
      <c r="H21">
        <f t="shared" si="1"/>
        <v>24.9536</v>
      </c>
      <c r="I21" s="1">
        <f t="shared" si="2"/>
        <v>242.9124273972614</v>
      </c>
      <c r="J21">
        <v>1</v>
      </c>
      <c r="K21">
        <f t="shared" si="3"/>
        <v>12.133972602739728</v>
      </c>
    </row>
    <row r="22" spans="1:11" ht="13.5" customHeight="1">
      <c r="A22" t="s">
        <v>36</v>
      </c>
      <c r="B22">
        <v>200</v>
      </c>
      <c r="C22">
        <v>210.85</v>
      </c>
      <c r="D22">
        <v>212.5</v>
      </c>
      <c r="E22" s="1">
        <f t="shared" si="0"/>
        <v>330.00000000000114</v>
      </c>
      <c r="F22" t="s">
        <v>30</v>
      </c>
      <c r="G22" t="s">
        <v>37</v>
      </c>
      <c r="H22">
        <f t="shared" si="1"/>
        <v>27.094400000000004</v>
      </c>
      <c r="I22" s="1">
        <f t="shared" si="2"/>
        <v>302.90560000000113</v>
      </c>
      <c r="K22">
        <f t="shared" si="3"/>
        <v>0</v>
      </c>
    </row>
    <row r="23" spans="1:11" ht="13.5" customHeight="1">
      <c r="A23" t="s">
        <v>39</v>
      </c>
      <c r="B23">
        <v>50000</v>
      </c>
      <c r="C23">
        <v>0.8381</v>
      </c>
      <c r="D23">
        <v>0.844</v>
      </c>
      <c r="E23" s="1">
        <f t="shared" si="0"/>
        <v>295.0000000000008</v>
      </c>
      <c r="G23" t="s">
        <v>40</v>
      </c>
      <c r="H23">
        <f t="shared" si="1"/>
        <v>26.913600000000002</v>
      </c>
      <c r="I23" s="1">
        <f t="shared" si="2"/>
        <v>268.0864000000008</v>
      </c>
      <c r="K23">
        <f t="shared" si="3"/>
        <v>0</v>
      </c>
    </row>
    <row r="24" spans="1:11" ht="13.5" customHeight="1">
      <c r="A24" t="s">
        <v>41</v>
      </c>
      <c r="B24">
        <v>20</v>
      </c>
      <c r="C24">
        <v>1942</v>
      </c>
      <c r="D24">
        <v>1955</v>
      </c>
      <c r="E24" s="1">
        <f t="shared" si="0"/>
        <v>260</v>
      </c>
      <c r="H24">
        <f t="shared" si="1"/>
        <v>24.940800000000003</v>
      </c>
      <c r="I24" s="1">
        <f t="shared" si="2"/>
        <v>235.0592</v>
      </c>
      <c r="K24">
        <f t="shared" si="3"/>
        <v>0</v>
      </c>
    </row>
    <row r="25" spans="1:11" ht="13.5" customHeight="1">
      <c r="A25" t="s">
        <v>46</v>
      </c>
      <c r="B25">
        <v>100</v>
      </c>
      <c r="C25">
        <v>153.7</v>
      </c>
      <c r="D25">
        <v>155.69</v>
      </c>
      <c r="E25" s="1">
        <f t="shared" si="0"/>
        <v>199.0000000000009</v>
      </c>
      <c r="G25" t="s">
        <v>33</v>
      </c>
      <c r="H25">
        <f t="shared" si="1"/>
        <v>9.90048</v>
      </c>
      <c r="I25" s="1">
        <f t="shared" si="2"/>
        <v>160.29656109589135</v>
      </c>
      <c r="J25">
        <v>6</v>
      </c>
      <c r="K25">
        <f t="shared" si="3"/>
        <v>28.802958904109584</v>
      </c>
    </row>
    <row r="26" spans="1:11" ht="13.5" customHeight="1">
      <c r="A26" t="s">
        <v>42</v>
      </c>
      <c r="B26">
        <v>200</v>
      </c>
      <c r="C26">
        <v>251.5</v>
      </c>
      <c r="D26">
        <v>249.56</v>
      </c>
      <c r="E26" s="1">
        <f t="shared" si="0"/>
        <v>-387.99999999999955</v>
      </c>
      <c r="H26">
        <f t="shared" si="1"/>
        <v>32.067840000000004</v>
      </c>
      <c r="I26" s="1">
        <f t="shared" si="2"/>
        <v>-420.06783999999953</v>
      </c>
      <c r="K26">
        <f t="shared" si="3"/>
        <v>0</v>
      </c>
    </row>
    <row r="27" spans="1:11" ht="13.5" customHeight="1">
      <c r="A27" t="s">
        <v>48</v>
      </c>
      <c r="B27">
        <v>200</v>
      </c>
      <c r="C27">
        <v>246.7</v>
      </c>
      <c r="D27">
        <v>241.83</v>
      </c>
      <c r="E27" s="1">
        <f t="shared" si="0"/>
        <v>-973.9999999999952</v>
      </c>
      <c r="G27" t="s">
        <v>44</v>
      </c>
      <c r="H27">
        <f t="shared" si="1"/>
        <v>31.26592</v>
      </c>
      <c r="I27" s="1">
        <f t="shared" si="2"/>
        <v>-1051.4968241095844</v>
      </c>
      <c r="J27">
        <v>3</v>
      </c>
      <c r="K27">
        <f t="shared" si="3"/>
        <v>46.23090410958904</v>
      </c>
    </row>
    <row r="28" spans="1:11" ht="13.5" customHeight="1">
      <c r="A28" t="s">
        <v>43</v>
      </c>
      <c r="B28">
        <v>500</v>
      </c>
      <c r="C28">
        <v>42.25</v>
      </c>
      <c r="D28">
        <v>40.65</v>
      </c>
      <c r="E28" s="1">
        <f t="shared" si="0"/>
        <v>-800.0000000000007</v>
      </c>
      <c r="G28" t="s">
        <v>45</v>
      </c>
      <c r="H28">
        <f t="shared" si="1"/>
        <v>13.264000000000001</v>
      </c>
      <c r="I28" s="1">
        <f t="shared" si="2"/>
        <v>-866.0475616438363</v>
      </c>
      <c r="J28">
        <v>8</v>
      </c>
      <c r="K28">
        <f t="shared" si="3"/>
        <v>52.78356164383562</v>
      </c>
    </row>
    <row r="29" spans="1:11" ht="13.5" customHeight="1">
      <c r="A29" t="s">
        <v>47</v>
      </c>
      <c r="B29">
        <v>1000</v>
      </c>
      <c r="C29">
        <v>69.23</v>
      </c>
      <c r="D29">
        <v>69.53</v>
      </c>
      <c r="E29" s="1">
        <f t="shared" si="0"/>
        <v>299.99999999999716</v>
      </c>
      <c r="G29" t="s">
        <v>22</v>
      </c>
      <c r="H29">
        <f t="shared" si="1"/>
        <v>44.403200000000005</v>
      </c>
      <c r="I29" s="1">
        <f t="shared" si="2"/>
        <v>233.97427945205195</v>
      </c>
      <c r="J29">
        <v>1</v>
      </c>
      <c r="K29">
        <f t="shared" si="3"/>
        <v>21.622520547945207</v>
      </c>
    </row>
    <row r="30" spans="1:11" ht="12.75">
      <c r="A30" t="s">
        <v>49</v>
      </c>
      <c r="B30">
        <v>50</v>
      </c>
      <c r="C30">
        <v>1979</v>
      </c>
      <c r="D30">
        <v>1986.9</v>
      </c>
      <c r="E30" s="1">
        <f t="shared" si="0"/>
        <v>395.00000000000455</v>
      </c>
      <c r="G30" t="s">
        <v>50</v>
      </c>
      <c r="H30">
        <f t="shared" si="1"/>
        <v>63.45440000000001</v>
      </c>
      <c r="I30" s="1">
        <f t="shared" si="2"/>
        <v>331.5456000000045</v>
      </c>
      <c r="K30">
        <f t="shared" si="3"/>
        <v>0</v>
      </c>
    </row>
    <row r="31" spans="1:11" ht="12.75">
      <c r="A31" t="s">
        <v>56</v>
      </c>
      <c r="B31">
        <v>30000</v>
      </c>
      <c r="C31">
        <v>0.797</v>
      </c>
      <c r="D31">
        <v>0.798</v>
      </c>
      <c r="E31" s="1">
        <f t="shared" si="0"/>
        <v>30.00000000000003</v>
      </c>
      <c r="G31" t="s">
        <v>57</v>
      </c>
      <c r="H31">
        <f t="shared" si="1"/>
        <v>15.312000000000003</v>
      </c>
      <c r="I31" s="1">
        <f t="shared" si="2"/>
        <v>7.220219178082217</v>
      </c>
      <c r="J31">
        <v>1</v>
      </c>
      <c r="K31">
        <f t="shared" si="3"/>
        <v>7.467780821917809</v>
      </c>
    </row>
    <row r="32" spans="1:11" ht="12.75">
      <c r="A32" t="s">
        <v>58</v>
      </c>
      <c r="B32">
        <v>100</v>
      </c>
      <c r="C32">
        <v>221.75</v>
      </c>
      <c r="D32">
        <v>233.23</v>
      </c>
      <c r="E32" s="1">
        <f t="shared" si="0"/>
        <v>1147.999999999999</v>
      </c>
      <c r="G32" t="s">
        <v>33</v>
      </c>
      <c r="H32">
        <f t="shared" si="1"/>
        <v>14.559360000000002</v>
      </c>
      <c r="I32" s="1">
        <f t="shared" si="2"/>
        <v>1119.5888591780813</v>
      </c>
      <c r="J32">
        <v>2</v>
      </c>
      <c r="K32">
        <f t="shared" si="3"/>
        <v>13.85178082191781</v>
      </c>
    </row>
    <row r="33" spans="1:11" ht="12.75">
      <c r="A33" t="s">
        <v>59</v>
      </c>
      <c r="B33">
        <v>100</v>
      </c>
      <c r="C33">
        <v>227</v>
      </c>
      <c r="D33">
        <v>233.33</v>
      </c>
      <c r="E33" s="1">
        <f t="shared" si="0"/>
        <v>633.0000000000013</v>
      </c>
      <c r="G33" t="s">
        <v>33</v>
      </c>
      <c r="H33">
        <f t="shared" si="1"/>
        <v>14.730560000000004</v>
      </c>
      <c r="I33" s="1">
        <f t="shared" si="2"/>
        <v>611.1795769863027</v>
      </c>
      <c r="J33">
        <v>1</v>
      </c>
      <c r="K33">
        <f t="shared" si="3"/>
        <v>7.089863013698631</v>
      </c>
    </row>
    <row r="34" spans="1:11" ht="12.75">
      <c r="A34" t="s">
        <v>59</v>
      </c>
      <c r="B34">
        <v>300</v>
      </c>
      <c r="C34">
        <v>233.5</v>
      </c>
      <c r="D34">
        <v>233.33</v>
      </c>
      <c r="E34" s="1">
        <f t="shared" si="0"/>
        <v>-50.99999999999625</v>
      </c>
      <c r="G34" t="s">
        <v>64</v>
      </c>
      <c r="H34">
        <f t="shared" si="1"/>
        <v>44.81568</v>
      </c>
      <c r="I34" s="1">
        <f t="shared" si="2"/>
        <v>-117.69431013698255</v>
      </c>
      <c r="J34">
        <v>1</v>
      </c>
      <c r="K34">
        <f t="shared" si="3"/>
        <v>21.878630136986303</v>
      </c>
    </row>
    <row r="35" spans="1:11" ht="12.75">
      <c r="A35" t="s">
        <v>65</v>
      </c>
      <c r="B35">
        <v>200</v>
      </c>
      <c r="C35">
        <v>232.4</v>
      </c>
      <c r="D35">
        <v>230.9</v>
      </c>
      <c r="E35" s="1">
        <f t="shared" si="0"/>
        <v>-300</v>
      </c>
      <c r="G35" t="s">
        <v>66</v>
      </c>
      <c r="H35">
        <f t="shared" si="1"/>
        <v>29.651200000000003</v>
      </c>
      <c r="I35" s="1">
        <f t="shared" si="2"/>
        <v>-329.6512</v>
      </c>
      <c r="K35">
        <f t="shared" si="3"/>
        <v>0</v>
      </c>
    </row>
    <row r="36" spans="5:11" ht="12.75">
      <c r="E36" s="1">
        <f t="shared" si="0"/>
        <v>0</v>
      </c>
      <c r="H36">
        <f t="shared" si="1"/>
        <v>0</v>
      </c>
      <c r="I36" s="1">
        <f t="shared" si="2"/>
        <v>0</v>
      </c>
      <c r="K36">
        <f t="shared" si="3"/>
        <v>0</v>
      </c>
    </row>
    <row r="37" spans="1:11" ht="12.75">
      <c r="A37" t="s">
        <v>10</v>
      </c>
      <c r="E37" s="1">
        <f>SUM(E3:E36)</f>
        <v>1065.6000000000267</v>
      </c>
      <c r="H37">
        <f>SUM(H2:H36)</f>
        <v>971.1532800000001</v>
      </c>
      <c r="I37" s="1">
        <f>E37-H37</f>
        <v>94.44672000002663</v>
      </c>
      <c r="K37">
        <f>SUM(K3:K36)</f>
        <v>631.6100975342467</v>
      </c>
    </row>
    <row r="38" ht="12.75">
      <c r="I38" s="1">
        <f>SUM(I3:I36)</f>
        <v>-537.1633775342195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F3" sqref="F3:F32"/>
    </sheetView>
  </sheetViews>
  <sheetFormatPr defaultColWidth="9.00390625" defaultRowHeight="12.75"/>
  <cols>
    <col min="1" max="1" width="25.375" style="0" customWidth="1"/>
    <col min="3" max="3" width="12.00390625" style="0" customWidth="1"/>
    <col min="4" max="4" width="13.125" style="0" customWidth="1"/>
    <col min="5" max="5" width="15.75390625" style="0" customWidth="1"/>
    <col min="6" max="6" width="16.25390625" style="0" customWidth="1"/>
  </cols>
  <sheetData>
    <row r="1" spans="1:6" ht="12.75">
      <c r="A1" t="s">
        <v>51</v>
      </c>
      <c r="B1" t="s">
        <v>52</v>
      </c>
      <c r="C1" t="s">
        <v>1</v>
      </c>
      <c r="D1" t="s">
        <v>62</v>
      </c>
      <c r="E1" t="s">
        <v>63</v>
      </c>
      <c r="F1" t="s">
        <v>55</v>
      </c>
    </row>
    <row r="3" spans="1:6" ht="12.75">
      <c r="A3" t="s">
        <v>53</v>
      </c>
      <c r="B3">
        <v>1</v>
      </c>
      <c r="C3">
        <v>1</v>
      </c>
      <c r="D3">
        <v>18937</v>
      </c>
      <c r="E3">
        <v>18951</v>
      </c>
      <c r="F3">
        <f>(E3-D3)*C3*B3</f>
        <v>14</v>
      </c>
    </row>
    <row r="4" spans="1:6" ht="12.75">
      <c r="A4" t="s">
        <v>54</v>
      </c>
      <c r="B4">
        <v>-1</v>
      </c>
      <c r="C4">
        <v>1</v>
      </c>
      <c r="D4">
        <v>8077</v>
      </c>
      <c r="E4">
        <v>8049</v>
      </c>
      <c r="F4">
        <f aca="true" t="shared" si="0" ref="F4:F31">(E4-D4)*C4*B4</f>
        <v>28</v>
      </c>
    </row>
    <row r="5" spans="1:6" ht="12.75">
      <c r="A5" t="s">
        <v>60</v>
      </c>
      <c r="B5">
        <v>-1</v>
      </c>
      <c r="C5">
        <v>1</v>
      </c>
      <c r="D5">
        <v>23600</v>
      </c>
      <c r="E5">
        <v>23450</v>
      </c>
      <c r="F5">
        <f t="shared" si="0"/>
        <v>150</v>
      </c>
    </row>
    <row r="6" spans="1:6" ht="12.75">
      <c r="A6" t="s">
        <v>61</v>
      </c>
      <c r="B6">
        <v>-1</v>
      </c>
      <c r="C6">
        <v>1</v>
      </c>
      <c r="D6">
        <v>23490</v>
      </c>
      <c r="E6">
        <v>23471</v>
      </c>
      <c r="F6">
        <f t="shared" si="0"/>
        <v>19</v>
      </c>
    </row>
    <row r="7" ht="12.75">
      <c r="F7">
        <f t="shared" si="0"/>
        <v>0</v>
      </c>
    </row>
    <row r="8" ht="12.75">
      <c r="F8">
        <f t="shared" si="0"/>
        <v>0</v>
      </c>
    </row>
    <row r="9" ht="12.75">
      <c r="F9">
        <f t="shared" si="0"/>
        <v>0</v>
      </c>
    </row>
    <row r="10" ht="12.75">
      <c r="F10">
        <f t="shared" si="0"/>
        <v>0</v>
      </c>
    </row>
    <row r="11" ht="12.75">
      <c r="F11">
        <f t="shared" si="0"/>
        <v>0</v>
      </c>
    </row>
    <row r="12" ht="12.75">
      <c r="F12">
        <f t="shared" si="0"/>
        <v>0</v>
      </c>
    </row>
    <row r="13" ht="12.75">
      <c r="F13">
        <f t="shared" si="0"/>
        <v>0</v>
      </c>
    </row>
    <row r="14" ht="12.75">
      <c r="F14">
        <f t="shared" si="0"/>
        <v>0</v>
      </c>
    </row>
    <row r="15" ht="12.75">
      <c r="F15">
        <f t="shared" si="0"/>
        <v>0</v>
      </c>
    </row>
    <row r="16" ht="12.75">
      <c r="F16">
        <f t="shared" si="0"/>
        <v>0</v>
      </c>
    </row>
    <row r="17" ht="12.75">
      <c r="F17">
        <f t="shared" si="0"/>
        <v>0</v>
      </c>
    </row>
    <row r="18" ht="12.75">
      <c r="F18">
        <f t="shared" si="0"/>
        <v>0</v>
      </c>
    </row>
    <row r="19" ht="12.75">
      <c r="F19">
        <f t="shared" si="0"/>
        <v>0</v>
      </c>
    </row>
    <row r="20" ht="12.75">
      <c r="F20">
        <f t="shared" si="0"/>
        <v>0</v>
      </c>
    </row>
    <row r="21" ht="12.75">
      <c r="F21">
        <f t="shared" si="0"/>
        <v>0</v>
      </c>
    </row>
    <row r="22" ht="12.75">
      <c r="F22">
        <f t="shared" si="0"/>
        <v>0</v>
      </c>
    </row>
    <row r="23" ht="12.75">
      <c r="F23">
        <f t="shared" si="0"/>
        <v>0</v>
      </c>
    </row>
    <row r="24" ht="12.75">
      <c r="F24">
        <f t="shared" si="0"/>
        <v>0</v>
      </c>
    </row>
    <row r="25" ht="12.75">
      <c r="F25">
        <f t="shared" si="0"/>
        <v>0</v>
      </c>
    </row>
    <row r="26" ht="12.75">
      <c r="F26">
        <f t="shared" si="0"/>
        <v>0</v>
      </c>
    </row>
    <row r="27" ht="12.75">
      <c r="F27">
        <f t="shared" si="0"/>
        <v>0</v>
      </c>
    </row>
    <row r="28" ht="12.75">
      <c r="F28">
        <f t="shared" si="0"/>
        <v>0</v>
      </c>
    </row>
    <row r="29" ht="12.75">
      <c r="F29">
        <f t="shared" si="0"/>
        <v>0</v>
      </c>
    </row>
    <row r="30" ht="12.75">
      <c r="F30">
        <f t="shared" si="0"/>
        <v>0</v>
      </c>
    </row>
    <row r="31" ht="12.75">
      <c r="F31">
        <f t="shared" si="0"/>
        <v>0</v>
      </c>
    </row>
    <row r="32" ht="12.75">
      <c r="F32">
        <f>SUM(F3:F31)</f>
        <v>211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Константин</cp:lastModifiedBy>
  <dcterms:created xsi:type="dcterms:W3CDTF">2012-09-24T09:57:41Z</dcterms:created>
  <dcterms:modified xsi:type="dcterms:W3CDTF">2012-10-25T09:01:24Z</dcterms:modified>
  <cp:category/>
  <cp:version/>
  <cp:contentType/>
  <cp:contentStatus/>
</cp:coreProperties>
</file>